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E Calculator" sheetId="1" state="visible" r:id="rId1"/>
    <sheet xmlns:r="http://schemas.openxmlformats.org/officeDocument/2006/relationships" name="Inputs &amp; Notes" sheetId="2" state="visible" r:id="rId2"/>
    <sheet xmlns:r="http://schemas.openxmlformats.org/officeDocument/2006/relationships" name="Rates &amp; Sources" sheetId="3" state="visible" r:id="rId3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b val="1"/>
      <color rgb="001A472A"/>
    </font>
    <font>
      <color rgb="001A472A"/>
    </font>
    <font>
      <i val="1"/>
      <color rgb="00666666"/>
      <sz val="9"/>
    </font>
    <font>
      <i val="1"/>
      <color rgb="00D4A574"/>
    </font>
    <font>
      <name val="Calibri"/>
      <family val="2"/>
      <color theme="10"/>
      <sz val="12"/>
      <scheme val="minor"/>
    </font>
  </fonts>
  <fills count="7">
    <fill>
      <patternFill/>
    </fill>
    <fill>
      <patternFill patternType="gray125"/>
    </fill>
    <fill>
      <patternFill patternType="solid">
        <fgColor rgb="001A472A"/>
      </patternFill>
    </fill>
    <fill>
      <patternFill patternType="solid">
        <fgColor rgb="00D4A574"/>
      </patternFill>
    </fill>
    <fill>
      <patternFill patternType="solid">
        <fgColor rgb="00FDF6EC"/>
      </patternFill>
    </fill>
    <fill>
      <patternFill patternType="solid">
        <fgColor rgb="00FFF2CC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bottom style="thin">
        <color rgb="00D4A574"/>
      </bottom>
    </border>
  </borders>
  <cellStyleXfs count="2">
    <xf numFmtId="0" fontId="0" fillId="0" borderId="0"/>
    <xf numFmtId="0" fontId="8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4" fontId="0" fillId="5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4" fontId="5" fillId="0" borderId="0" applyAlignment="1" pivotButton="0" quotePrefix="0" xfId="0">
      <alignment vertical="top" wrapText="1"/>
    </xf>
    <xf numFmtId="0" fontId="4" fillId="6" borderId="0" applyAlignment="1" pivotButton="0" quotePrefix="0" xfId="0">
      <alignment vertical="top" wrapText="1"/>
    </xf>
    <xf numFmtId="4" fontId="4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4" fontId="4" fillId="4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1">
      <alignment vertical="top" wrapText="1"/>
    </xf>
    <xf numFmtId="4" fontId="0" fillId="0" borderId="1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kra.go.ke/individual/filing-paying/types-of-taxes/paye" TargetMode="External" Id="rId1"/><Relationship Type="http://schemas.openxmlformats.org/officeDocument/2006/relationships/hyperlink" Target="https://www.kra.go.ke/news-center/public-notices/2157-amendments-to-paye-computation-pursuant-to-the-tax-laws-amendment-act,-2024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58" customWidth="1" min="3" max="3"/>
    <col width="28" customWidth="1" min="4" max="4"/>
  </cols>
  <sheetData>
    <row r="1">
      <c r="A1" s="1" t="inlineStr">
        <is>
          <t>TAX HOME KENYA | MONTHLY PAYE CALCULATION TEMPLATE</t>
        </is>
      </c>
    </row>
    <row r="2">
      <c r="A2" s="2" t="inlineStr">
        <is>
          <t>For illustration and payroll preparation. Confirm current rates, employee status, and special cases with KRA before filing.</t>
        </is>
      </c>
    </row>
    <row r="4">
      <c r="A4" s="3" t="inlineStr">
        <is>
          <t>EMPLOYEE / PERIOD</t>
        </is>
      </c>
    </row>
    <row r="5">
      <c r="A5" s="4" t="inlineStr">
        <is>
          <t>Employee name</t>
        </is>
      </c>
      <c r="B5" s="5" t="inlineStr"/>
    </row>
    <row r="6">
      <c r="A6" s="4" t="inlineStr">
        <is>
          <t>Payroll month</t>
        </is>
      </c>
      <c r="B6" s="5" t="inlineStr"/>
    </row>
    <row r="7">
      <c r="A7" s="4" t="inlineStr">
        <is>
          <t>Resident individual?</t>
        </is>
      </c>
      <c r="B7" s="6" t="inlineStr">
        <is>
          <t>Yes</t>
        </is>
      </c>
    </row>
    <row r="8">
      <c r="A8" s="4" t="inlineStr">
        <is>
          <t>Notes</t>
        </is>
      </c>
      <c r="B8" s="5" t="inlineStr"/>
    </row>
    <row r="10">
      <c r="A10" s="3" t="inlineStr">
        <is>
          <t>PAY INPUTS</t>
        </is>
      </c>
    </row>
    <row r="11">
      <c r="A11" s="7" t="inlineStr">
        <is>
          <t>Basic salary</t>
        </is>
      </c>
      <c r="B11" s="8" t="n">
        <v>100000</v>
      </c>
      <c r="C11" s="9" t="inlineStr">
        <is>
          <t>Enter monthly basic salary</t>
        </is>
      </c>
    </row>
    <row r="12">
      <c r="A12" s="7" t="inlineStr">
        <is>
          <t>Taxable allowances</t>
        </is>
      </c>
      <c r="B12" s="8" t="n">
        <v>15000</v>
      </c>
      <c r="C12" s="9" t="inlineStr">
        <is>
          <t>Housing, transport, responsibility, etc.</t>
        </is>
      </c>
    </row>
    <row r="13">
      <c r="A13" s="7" t="inlineStr">
        <is>
          <t>Bonus / commission</t>
        </is>
      </c>
      <c r="B13" s="8" t="n">
        <v>0</v>
      </c>
      <c r="C13" s="9" t="inlineStr">
        <is>
          <t>Taxable bonus or commission for this month</t>
        </is>
      </c>
    </row>
    <row r="14">
      <c r="A14" s="7" t="inlineStr">
        <is>
          <t>Taxable non-cash benefits</t>
        </is>
      </c>
      <c r="B14" s="8" t="n">
        <v>0</v>
      </c>
      <c r="C14" s="9" t="inlineStr">
        <is>
          <t>Taxable value of car, housing, excess meals/benefits, etc.</t>
        </is>
      </c>
    </row>
    <row r="15">
      <c r="A15" s="7" t="inlineStr">
        <is>
          <t>Other taxable employment income</t>
        </is>
      </c>
      <c r="B15" s="8" t="n">
        <v>0</v>
      </c>
      <c r="C15" s="9" t="inlineStr">
        <is>
          <t>Other taxable cash employment income</t>
        </is>
      </c>
    </row>
    <row r="16">
      <c r="A16" s="7" t="inlineStr">
        <is>
          <t>Employee pension contribution</t>
        </is>
      </c>
      <c r="B16" s="8" t="n">
        <v>5000</v>
      </c>
      <c r="C16" s="9" t="inlineStr">
        <is>
          <t>Actual employee contribution; deductible cap is applied below</t>
        </is>
      </c>
    </row>
    <row r="17">
      <c r="A17" s="7" t="inlineStr">
        <is>
          <t>NSSF employee contribution (6% of gross)</t>
        </is>
      </c>
      <c r="B17" s="20">
        <f>B24*6%</f>
        <v/>
      </c>
      <c r="C17" s="9" t="inlineStr">
        <is>
          <t>Non-taxable deduction in this template: 6% of gross cash pay.</t>
        </is>
      </c>
    </row>
    <row r="18">
      <c r="A18" s="7" t="inlineStr">
        <is>
          <t>SHA contribution (2.75% of gross)</t>
        </is>
      </c>
      <c r="B18" s="20">
        <f>B24*2.75%</f>
        <v/>
      </c>
      <c r="C18" s="9" t="inlineStr">
        <is>
          <t>Non-taxable deduction in this template: 2.75% of gross cash pay.</t>
        </is>
      </c>
    </row>
    <row r="19">
      <c r="A19" s="7" t="inlineStr">
        <is>
          <t>Mortgage interest</t>
        </is>
      </c>
      <c r="B19" s="8" t="n">
        <v>0</v>
      </c>
      <c r="C19" s="9" t="inlineStr">
        <is>
          <t>Monthly qualifying mortgage interest; cap applied</t>
        </is>
      </c>
    </row>
    <row r="20">
      <c r="A20" s="7" t="inlineStr">
        <is>
          <t>Post-retirement medical fund</t>
        </is>
      </c>
      <c r="B20" s="8" t="n">
        <v>0</v>
      </c>
      <c r="C20" s="9" t="inlineStr">
        <is>
          <t>Monthly contribution; cap applied</t>
        </is>
      </c>
    </row>
    <row r="21">
      <c r="A21" s="7" t="inlineStr">
        <is>
          <t>Insurance premiums</t>
        </is>
      </c>
      <c r="B21" s="8" t="n">
        <v>0</v>
      </c>
      <c r="C21" s="9" t="inlineStr">
        <is>
          <t>Monthly qualifying life/health/education premiums for insurance relief</t>
        </is>
      </c>
    </row>
    <row r="23">
      <c r="A23" s="3" t="inlineStr">
        <is>
          <t>CALCULATION</t>
        </is>
      </c>
    </row>
    <row r="24">
      <c r="A24" s="7" t="inlineStr">
        <is>
          <t>Gross cash pay</t>
        </is>
      </c>
      <c r="B24" s="10">
        <f>SUM(B11:B13)+B15</f>
        <v/>
      </c>
      <c r="C24" s="9" t="inlineStr">
        <is>
          <t>Basic + allowances + bonus + other taxable cash pay</t>
        </is>
      </c>
    </row>
    <row r="25">
      <c r="A25" s="7" t="inlineStr">
        <is>
          <t>Taxable employment income before deductions</t>
        </is>
      </c>
      <c r="B25" s="10">
        <f>B24+B14</f>
        <v/>
      </c>
      <c r="C25" s="9" t="inlineStr">
        <is>
          <t>Gross cash pay + taxable non-cash benefits</t>
        </is>
      </c>
    </row>
    <row r="26">
      <c r="A26" s="7" t="inlineStr">
        <is>
          <t>Affordable Housing Levy (1.5% of gross)</t>
        </is>
      </c>
      <c r="B26" s="10">
        <f>B24*1.5%</f>
        <v/>
      </c>
      <c r="C26" s="9" t="inlineStr">
        <is>
          <t>Non-taxable deduction in this template: 1.5% of gross cash pay.</t>
        </is>
      </c>
    </row>
    <row r="27">
      <c r="A27" s="7" t="inlineStr">
        <is>
          <t>Allowable pension deduction + NSSF</t>
        </is>
      </c>
      <c r="B27" s="10">
        <f>MIN(B16,30000)+B17</f>
        <v/>
      </c>
      <c r="C27" s="9" t="inlineStr">
        <is>
          <t>Employee pension contribution plus NSSF deduction; pension cap applies only to B16.</t>
        </is>
      </c>
    </row>
    <row r="28">
      <c r="A28" s="7" t="inlineStr">
        <is>
          <t>Allowable mortgage-interest deduction</t>
        </is>
      </c>
      <c r="B28" s="10">
        <f>MIN(B19,30000)</f>
        <v/>
      </c>
      <c r="C28" s="9" t="inlineStr">
        <is>
          <t>KRA monthly cap used in this template</t>
        </is>
      </c>
    </row>
    <row r="29">
      <c r="A29" s="7" t="inlineStr">
        <is>
          <t>Allowable post-retirement medical deduction</t>
        </is>
      </c>
      <c r="B29" s="10">
        <f>MIN(B20,15000)</f>
        <v/>
      </c>
      <c r="C29" s="9" t="inlineStr">
        <is>
          <t>KRA monthly cap used in this template</t>
        </is>
      </c>
    </row>
    <row r="30">
      <c r="A30" s="7" t="inlineStr">
        <is>
          <t>SHA deduction</t>
        </is>
      </c>
      <c r="B30" s="10">
        <f>B18</f>
        <v/>
      </c>
      <c r="C30" s="9" t="inlineStr">
        <is>
          <t>2.75% of gross cash pay; treated as non-taxable deduction in this template.</t>
        </is>
      </c>
    </row>
    <row r="31">
      <c r="A31" s="11" t="inlineStr">
        <is>
          <t>Total non-taxable / allowable deductions</t>
        </is>
      </c>
      <c r="B31" s="12">
        <f>SUM(B26:B30)</f>
        <v/>
      </c>
      <c r="C31" s="13" t="inlineStr">
        <is>
          <t>Includes Housing Levy, pension, NSSF, mortgage interest, post-retirement medical, and SHA.</t>
        </is>
      </c>
    </row>
    <row r="32">
      <c r="A32" s="11" t="inlineStr">
        <is>
          <t>Taxable pay after non-taxable deductions</t>
        </is>
      </c>
      <c r="B32" s="12">
        <f>MAX(0,B25-B31)</f>
        <v/>
      </c>
      <c r="C32" s="13" t="inlineStr">
        <is>
          <t>Taxable employment income less allowable deductions</t>
        </is>
      </c>
    </row>
    <row r="33">
      <c r="A33" s="7" t="inlineStr">
        <is>
          <t>Tax on first KES 24,000</t>
        </is>
      </c>
      <c r="B33" s="10">
        <f>MIN(B32,24000)*10%</f>
        <v/>
      </c>
      <c r="C33" s="9" t="inlineStr"/>
    </row>
    <row r="34">
      <c r="A34" s="7" t="inlineStr">
        <is>
          <t>Tax on next KES 8,333</t>
        </is>
      </c>
      <c r="B34" s="10">
        <f>MIN(MAX(B32-24000,0),8333)*25%</f>
        <v/>
      </c>
      <c r="C34" s="9" t="inlineStr"/>
    </row>
    <row r="35">
      <c r="A35" s="7" t="inlineStr">
        <is>
          <t>Tax on next KES 467,667</t>
        </is>
      </c>
      <c r="B35" s="10">
        <f>MIN(MAX(B32-32333,0),467667)*30%</f>
        <v/>
      </c>
      <c r="C35" s="9" t="inlineStr"/>
    </row>
    <row r="36">
      <c r="A36" s="7" t="inlineStr">
        <is>
          <t>Tax on next KES 300,000</t>
        </is>
      </c>
      <c r="B36" s="10">
        <f>MIN(MAX(B32-500000,0),300000)*32.5%</f>
        <v/>
      </c>
      <c r="C36" s="9" t="inlineStr"/>
    </row>
    <row r="37">
      <c r="A37" s="7" t="inlineStr">
        <is>
          <t>Tax above KES 800,000</t>
        </is>
      </c>
      <c r="B37" s="10">
        <f>MAX(B32-800000,0)*35%</f>
        <v/>
      </c>
      <c r="C37" s="9" t="inlineStr"/>
    </row>
    <row r="38">
      <c r="A38" s="11" t="inlineStr">
        <is>
          <t>Gross tax</t>
        </is>
      </c>
      <c r="B38" s="12">
        <f>SUM(B33:B37)</f>
        <v/>
      </c>
      <c r="C38" s="13" t="inlineStr"/>
    </row>
    <row r="39">
      <c r="A39" s="7" t="inlineStr">
        <is>
          <t>Personal relief</t>
        </is>
      </c>
      <c r="B39" s="10">
        <f>IF(B7="Yes",2400,0)</f>
        <v/>
      </c>
      <c r="C39" s="9" t="inlineStr">
        <is>
          <t>KRA monthly resident personal relief</t>
        </is>
      </c>
    </row>
    <row r="40">
      <c r="A40" s="7" t="inlineStr">
        <is>
          <t>Insurance relief</t>
        </is>
      </c>
      <c r="B40" s="10">
        <f>MIN(B21*15%,5000)</f>
        <v/>
      </c>
      <c r="C40" s="9" t="inlineStr">
        <is>
          <t>15% of qualifying premiums, monthly cap used</t>
        </is>
      </c>
    </row>
    <row r="41">
      <c r="A41" s="4" t="inlineStr">
        <is>
          <t>PAYE payable</t>
        </is>
      </c>
      <c r="B41" s="14">
        <f>MAX(0,B38-B39-B40)</f>
        <v/>
      </c>
      <c r="C41" s="15" t="inlineStr">
        <is>
          <t>Tax after reliefs</t>
        </is>
      </c>
    </row>
    <row r="42">
      <c r="A42" s="7" t="inlineStr">
        <is>
          <t>NSSF employee contribution (6% of gross)</t>
        </is>
      </c>
      <c r="B42" s="10">
        <f>B17</f>
        <v/>
      </c>
      <c r="C42" s="9" t="inlineStr">
        <is>
          <t>Non-taxable payroll deduction.</t>
        </is>
      </c>
    </row>
    <row r="43">
      <c r="A43" s="7" t="inlineStr">
        <is>
          <t>Employee pension contribution</t>
        </is>
      </c>
      <c r="B43" s="10">
        <f>B16</f>
        <v/>
      </c>
      <c r="C43" s="9" t="inlineStr">
        <is>
          <t>Actual payroll deduction</t>
        </is>
      </c>
    </row>
    <row r="44">
      <c r="A44" s="7" t="inlineStr">
        <is>
          <t>SHA contribution (2.75% of gross)</t>
        </is>
      </c>
      <c r="B44" s="10">
        <f>B18</f>
        <v/>
      </c>
      <c r="C44" s="9" t="inlineStr">
        <is>
          <t>Non-taxable payroll deduction.</t>
        </is>
      </c>
    </row>
    <row r="45">
      <c r="A45" s="7" t="inlineStr">
        <is>
          <t>Affordable Housing Levy (1.5% of gross)</t>
        </is>
      </c>
      <c r="B45" s="10">
        <f>B26</f>
        <v/>
      </c>
      <c r="C45" s="9" t="inlineStr">
        <is>
          <t>Non-taxable payroll deduction.</t>
        </is>
      </c>
    </row>
    <row r="46">
      <c r="A46" s="11" t="inlineStr">
        <is>
          <t>Estimated net cash pay</t>
        </is>
      </c>
      <c r="B46" s="12">
        <f>B24-B41-B42-B43-B44-B45</f>
        <v/>
      </c>
      <c r="C46" s="13" t="inlineStr">
        <is>
          <t>Gross cash pay less PAYE, NSSF, pension, SHA, and Housing Levy.</t>
        </is>
      </c>
    </row>
    <row r="49">
      <c r="A49" s="2" t="inlineStr">
        <is>
          <t>Statutory deductions in this template: NSSF 6%, SHA 2.75%, and Affordable Housing Levy 1.5% of gross cash pay. They are deducted before PAYE and from net cash pay.</t>
        </is>
      </c>
    </row>
    <row r="50">
      <c r="A50" s="2" t="inlineStr">
        <is>
          <t>PAYE filing/payment due date: KRA generally states the 9th day of the following month. Confirm current requirements.</t>
        </is>
      </c>
    </row>
  </sheetData>
  <mergeCells count="4">
    <mergeCell ref="A1:D1"/>
    <mergeCell ref="A50:D50"/>
    <mergeCell ref="A2:D2"/>
    <mergeCell ref="A49:D49"/>
  </mergeCells>
  <dataValidations count="12">
    <dataValidation sqref="B7" showDropDown="0" showInputMessage="0" showErrorMessage="0" allowBlank="0" type="list">
      <formula1>"Yes,No"</formula1>
    </dataValidation>
    <dataValidation sqref="B11" showDropDown="0" showInputMessage="0" showErrorMessage="0" allowBlank="1" type="decimal" operator="greaterThanOrEqual">
      <formula1>0</formula1>
    </dataValidation>
    <dataValidation sqref="B12" showDropDown="0" showInputMessage="0" showErrorMessage="0" allowBlank="1" type="decimal" operator="greaterThanOrEqual">
      <formula1>0</formula1>
    </dataValidation>
    <dataValidation sqref="B13" showDropDown="0" showInputMessage="0" showErrorMessage="0" allowBlank="1" type="decimal" operator="greaterThanOrEqual">
      <formula1>0</formula1>
    </dataValidation>
    <dataValidation sqref="B14" showDropDown="0" showInputMessage="0" showErrorMessage="0" allowBlank="1" type="decimal" operator="greaterThanOrEqual">
      <formula1>0</formula1>
    </dataValidation>
    <dataValidation sqref="B15" showDropDown="0" showInputMessage="0" showErrorMessage="0" allowBlank="1" type="decimal" operator="greaterThanOrEqual">
      <formula1>0</formula1>
    </dataValidation>
    <dataValidation sqref="B16" showDropDown="0" showInputMessage="0" showErrorMessage="0" allowBlank="1" type="decimal" operator="greaterThanOrEqual">
      <formula1>0</formula1>
    </dataValidation>
    <dataValidation sqref="B17" showDropDown="0" showInputMessage="0" showErrorMessage="0" allowBlank="1" type="decimal" operator="greaterThanOrEqual">
      <formula1>0</formula1>
    </dataValidation>
    <dataValidation sqref="B18" showDropDown="0" showInputMessage="0" showErrorMessage="0" allowBlank="1" type="decimal" operator="greaterThanOrEqual">
      <formula1>0</formula1>
    </dataValidation>
    <dataValidation sqref="B19" showDropDown="0" showInputMessage="0" showErrorMessage="0" allowBlank="1" type="decimal" operator="greaterThanOrEqual">
      <formula1>0</formula1>
    </dataValidation>
    <dataValidation sqref="B20" showDropDown="0" showInputMessage="0" showErrorMessage="0" allowBlank="1" type="decimal" operator="greaterThanOrEqual">
      <formula1>0</formula1>
    </dataValidation>
    <dataValidation sqref="B21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58" customWidth="1" min="3" max="3"/>
    <col width="28" customWidth="1" min="4" max="4"/>
  </cols>
  <sheetData>
    <row r="1">
      <c r="A1" s="1" t="inlineStr">
        <is>
          <t>HOW TO USE THIS PAYE TEMPLATE</t>
        </is>
      </c>
    </row>
    <row r="3">
      <c r="A3" s="16" t="inlineStr">
        <is>
          <t>1. Enter employee details</t>
        </is>
      </c>
      <c r="B3" s="17" t="inlineStr">
        <is>
          <t>Complete the employee name, payroll month, and resident-individual status on the PAYE Calculator sheet.</t>
        </is>
      </c>
    </row>
    <row r="4">
      <c r="A4" s="16" t="inlineStr">
        <is>
          <t>2. Enter monthly pay</t>
        </is>
      </c>
      <c r="B4" s="17" t="inlineStr">
        <is>
          <t>Use the yellow cells for basic salary, taxable allowances, bonus, taxable benefits, and other taxable employment income.</t>
        </is>
      </c>
    </row>
    <row r="5">
      <c r="A5" s="16" t="inlineStr">
        <is>
          <t>3. Statutory deductions</t>
        </is>
      </c>
      <c r="B5" s="17" t="inlineStr">
        <is>
          <t>NSSF, SHA, and Housing Levy are calculated automatically from gross cash pay using 6%, 2.75%, and 1.5% respectively, then deducted before PAYE.</t>
        </is>
      </c>
    </row>
    <row r="6">
      <c r="A6" s="16" t="inlineStr">
        <is>
          <t>4. Other deductions</t>
        </is>
      </c>
      <c r="B6" s="17" t="inlineStr">
        <is>
          <t>Enter pension, mortgage-interest, post-retirement medical, and insurance-premium inputs where applicable.</t>
        </is>
      </c>
    </row>
    <row r="7">
      <c r="A7" s="16" t="inlineStr">
        <is>
          <t>5. Review formulas</t>
        </is>
      </c>
      <c r="B7" s="17" t="inlineStr">
        <is>
          <t>The workbook applies the KRA monthly PAYE bands, personal relief, deduction caps, and insurance relief shown on the Rates &amp; Sources sheet.</t>
        </is>
      </c>
    </row>
    <row r="8">
      <c r="A8" s="16" t="inlineStr">
        <is>
          <t>6. Review special cases</t>
        </is>
      </c>
      <c r="B8" s="17" t="inlineStr">
        <is>
          <t>Benefits, expatriate/non-resident employment, pension arrangements, bonuses, and statutory deduction limits can require specific treatment.</t>
        </is>
      </c>
    </row>
    <row r="9">
      <c r="A9" t="inlineStr">
        <is>
          <t>7. File and remit</t>
        </is>
      </c>
      <c r="B9" t="inlineStr">
        <is>
          <t>Use the final PAYE figure as a preparation aid only. Reconcile to payroll records and file/remit through the applicable KRA process.</t>
        </is>
      </c>
    </row>
    <row r="11">
      <c r="A11" s="4" t="inlineStr">
        <is>
          <t>This template is an educational payroll tool and is not a substitute for current legislation, KRA guidance, or professional advice.</t>
        </is>
      </c>
    </row>
    <row r="12"/>
    <row r="14">
      <c r="A14" s="18" t="inlineStr">
        <is>
          <t>Prepared for Tax Home Kenya Limited | Simplifying Your Tax Journey</t>
        </is>
      </c>
    </row>
  </sheetData>
  <mergeCells count="9">
    <mergeCell ref="A1:D1"/>
    <mergeCell ref="B3:D3"/>
    <mergeCell ref="B5:D5"/>
    <mergeCell ref="B8:D8"/>
    <mergeCell ref="B4:D4"/>
    <mergeCell ref="B7:D7"/>
    <mergeCell ref="A11:D12"/>
    <mergeCell ref="B6:D6"/>
    <mergeCell ref="A14:D14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58" customWidth="1" min="3" max="3"/>
    <col width="28" customWidth="1" min="4" max="4"/>
  </cols>
  <sheetData>
    <row r="1">
      <c r="A1" s="1" t="inlineStr">
        <is>
          <t>PAYE RATES, ASSUMPTIONS &amp; SOURCES</t>
        </is>
      </c>
    </row>
    <row r="3">
      <c r="A3" s="3" t="inlineStr">
        <is>
          <t>Monthly band</t>
        </is>
      </c>
      <c r="B3" s="3" t="inlineStr">
        <is>
          <t>Rate</t>
        </is>
      </c>
      <c r="C3" s="3" t="inlineStr">
        <is>
          <t>Annual equivalent</t>
        </is>
      </c>
      <c r="D3" s="3" t="inlineStr">
        <is>
          <t>Applied in workbook</t>
        </is>
      </c>
    </row>
    <row r="4">
      <c r="A4" s="17" t="inlineStr">
        <is>
          <t>First KES 24,000</t>
        </is>
      </c>
      <c r="B4" s="17" t="inlineStr">
        <is>
          <t>10%</t>
        </is>
      </c>
      <c r="C4" s="17" t="inlineStr">
        <is>
          <t>First KES 288,000</t>
        </is>
      </c>
      <c r="D4" s="17" t="inlineStr">
        <is>
          <t>Yes</t>
        </is>
      </c>
    </row>
    <row r="5">
      <c r="A5" s="17" t="inlineStr">
        <is>
          <t>Next KES 8,333</t>
        </is>
      </c>
      <c r="B5" s="17" t="inlineStr">
        <is>
          <t>25%</t>
        </is>
      </c>
      <c r="C5" s="17" t="inlineStr">
        <is>
          <t>Next KES 100,000</t>
        </is>
      </c>
      <c r="D5" s="17" t="inlineStr">
        <is>
          <t>Yes</t>
        </is>
      </c>
    </row>
    <row r="6">
      <c r="A6" s="17" t="inlineStr">
        <is>
          <t>Next KES 467,667</t>
        </is>
      </c>
      <c r="B6" s="17" t="inlineStr">
        <is>
          <t>30%</t>
        </is>
      </c>
      <c r="C6" s="17" t="inlineStr">
        <is>
          <t>Next KES 5,612,000</t>
        </is>
      </c>
      <c r="D6" s="17" t="inlineStr">
        <is>
          <t>Yes</t>
        </is>
      </c>
    </row>
    <row r="7">
      <c r="A7" s="17" t="inlineStr">
        <is>
          <t>Next KES 300,000</t>
        </is>
      </c>
      <c r="B7" s="17" t="inlineStr">
        <is>
          <t>32.5%</t>
        </is>
      </c>
      <c r="C7" s="17" t="inlineStr">
        <is>
          <t>Next KES 3,600,000</t>
        </is>
      </c>
      <c r="D7" s="17" t="inlineStr">
        <is>
          <t>Yes</t>
        </is>
      </c>
    </row>
    <row r="8">
      <c r="A8" s="17" t="inlineStr">
        <is>
          <t>Above KES 800,000</t>
        </is>
      </c>
      <c r="B8" s="17" t="inlineStr">
        <is>
          <t>35%</t>
        </is>
      </c>
      <c r="C8" s="17" t="inlineStr">
        <is>
          <t>Above KES 9,600,000</t>
        </is>
      </c>
      <c r="D8" s="17" t="inlineStr">
        <is>
          <t>Yes</t>
        </is>
      </c>
    </row>
    <row r="10">
      <c r="A10" s="17" t="inlineStr">
        <is>
          <t>Personal relief</t>
        </is>
      </c>
      <c r="B10" s="17" t="inlineStr">
        <is>
          <t>KES 2,400/month</t>
        </is>
      </c>
      <c r="C10" s="17" t="inlineStr">
        <is>
          <t>KES 28,800/year</t>
        </is>
      </c>
      <c r="D10" s="17" t="inlineStr">
        <is>
          <t>Resident individuals</t>
        </is>
      </c>
    </row>
    <row r="11">
      <c r="A11" s="17" t="inlineStr">
        <is>
          <t>Affordable Housing Levy</t>
        </is>
      </c>
      <c r="B11" s="17" t="inlineStr">
        <is>
          <t>1.5% of gross</t>
        </is>
      </c>
      <c r="C11" s="17" t="inlineStr">
        <is>
          <t>Employee and employer</t>
        </is>
      </c>
      <c r="D11" s="17" t="inlineStr">
        <is>
          <t>Non-taxable deduction assumption used in workbook</t>
        </is>
      </c>
    </row>
    <row r="12">
      <c r="A12" s="17" t="inlineStr">
        <is>
          <t>NSSF employee contribution</t>
        </is>
      </c>
      <c r="B12" s="17" t="inlineStr">
        <is>
          <t>6% of gross</t>
        </is>
      </c>
      <c r="C12" s="17" t="inlineStr">
        <is>
          <t>Employee contribution</t>
        </is>
      </c>
      <c r="D12" s="17" t="inlineStr">
        <is>
          <t>Non-taxable deduction assumption used in workbook</t>
        </is>
      </c>
    </row>
    <row r="13">
      <c r="A13" s="17" t="inlineStr">
        <is>
          <t>SHA contribution</t>
        </is>
      </c>
      <c r="B13" s="17" t="inlineStr">
        <is>
          <t>2.75% of gross</t>
        </is>
      </c>
      <c r="C13" s="17" t="inlineStr">
        <is>
          <t>Employee contribution</t>
        </is>
      </c>
      <c r="D13" s="17" t="inlineStr">
        <is>
          <t>Non-taxable deduction assumption used in workbook</t>
        </is>
      </c>
    </row>
    <row r="14">
      <c r="A14" t="inlineStr">
        <is>
          <t>Other deduction caps</t>
        </is>
      </c>
      <c r="B14" t="inlineStr">
        <is>
          <t>Pension KES 30,000/month</t>
        </is>
      </c>
      <c r="C14" t="inlineStr">
        <is>
          <t>Mortgage KES 30,000/month</t>
        </is>
      </c>
      <c r="D14" t="inlineStr">
        <is>
          <t>Post-retirement medical KES 15,000/month</t>
        </is>
      </c>
    </row>
    <row r="15">
      <c r="A15" s="16" t="inlineStr">
        <is>
          <t>Official sources checked</t>
        </is>
      </c>
    </row>
    <row r="16">
      <c r="A16" s="17" t="inlineStr">
        <is>
          <t>KRA PAYE page</t>
        </is>
      </c>
      <c r="B16" s="19" t="inlineStr">
        <is>
          <t>https://www.kra.go.ke/individual/filing-paying/types-of-taxes/paye</t>
        </is>
      </c>
    </row>
    <row r="17">
      <c r="A17" s="17" t="inlineStr">
        <is>
          <t>KRA PAYE computation notice</t>
        </is>
      </c>
      <c r="B17" s="19" t="inlineStr">
        <is>
          <t>https://www.kra.go.ke/news-center/public-notices/2157-amendments-to-paye-computation-pursuant-to-the-tax-laws-amendment-act,-2024</t>
        </is>
      </c>
    </row>
    <row r="18">
      <c r="A18" s="17" t="inlineStr">
        <is>
          <t>KRA PAYE due-date guidance</t>
        </is>
      </c>
      <c r="B18" s="17" t="inlineStr">
        <is>
          <t>KRA PAYE page states filing and remittance by the 9th of the following month.</t>
        </is>
      </c>
    </row>
    <row r="21">
      <c r="A21" s="17" t="inlineStr">
        <is>
          <t>Version note</t>
        </is>
      </c>
      <c r="B21" s="17" t="inlineStr">
        <is>
          <t>Built September 2026. Verify current KRA rates, statutory deductions, and employee circumstances before use.</t>
        </is>
      </c>
    </row>
    <row r="22">
      <c r="A22" t="inlineStr">
        <is>
          <t>Version note</t>
        </is>
      </c>
      <c r="B22" t="inlineStr">
        <is>
          <t>Corrected September 2026: NSSF 6%, SHA 2.75%, and Housing Levy 1.5% are calculated on gross cash pay and treated as non-taxable deductions in this template. Confirm statutory bases and limits before filing.</t>
        </is>
      </c>
    </row>
  </sheetData>
  <mergeCells count="6">
    <mergeCell ref="A1:D1"/>
    <mergeCell ref="B22:D22"/>
    <mergeCell ref="B17:D17"/>
    <mergeCell ref="B18:D18"/>
    <mergeCell ref="B21:D21"/>
    <mergeCell ref="B16:D16"/>
  </mergeCells>
  <hyperlinks>
    <hyperlink xmlns:r="http://schemas.openxmlformats.org/officeDocument/2006/relationships" ref="B16" r:id="rId1"/>
    <hyperlink xmlns:r="http://schemas.openxmlformats.org/officeDocument/2006/relationships" ref="B17" r:id="rId2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2026-09-18T11:45:54Z</dcterms:created>
  <dcterms:modified xmlns:dcterms="http://purl.org/dc/terms/" xmlns:xsi="http://www.w3.org/2001/XMLSchema-instance" xsi:type="dcterms:W3CDTF">2026-09-18T11:56:08Z</dcterms:modified>
</cp:coreProperties>
</file>